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Martin\Bowls Files\BHCGBC\Accounts\"/>
    </mc:Choice>
  </mc:AlternateContent>
  <xr:revisionPtr revIDLastSave="0" documentId="13_ncr:1_{FCED334F-C020-4D9A-B6D4-4D1FA1FCBEB4}" xr6:coauthVersionLast="40" xr6:coauthVersionMax="40" xr10:uidLastSave="{00000000-0000-0000-0000-000000000000}"/>
  <bookViews>
    <workbookView xWindow="0" yWindow="225" windowWidth="11340" windowHeight="663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88" i="1" l="1"/>
  <c r="F109" i="1"/>
  <c r="F86" i="1"/>
  <c r="F84" i="1"/>
  <c r="F78" i="1"/>
  <c r="F77" i="1"/>
  <c r="H120" i="1"/>
  <c r="H86" i="1"/>
  <c r="H78" i="1"/>
  <c r="F32" i="1"/>
  <c r="F24" i="1"/>
  <c r="H32" i="1" l="1"/>
  <c r="H7" i="1"/>
  <c r="F52" i="1" l="1"/>
  <c r="H52" i="1" l="1"/>
  <c r="F49" i="1"/>
  <c r="H49" i="1"/>
  <c r="F35" i="1"/>
  <c r="F18" i="1"/>
  <c r="F91" i="1"/>
  <c r="H127" i="1"/>
  <c r="F127" i="1"/>
  <c r="H112" i="1"/>
  <c r="H72" i="1"/>
  <c r="H18" i="1"/>
  <c r="F72" i="1"/>
  <c r="F112" i="1"/>
  <c r="H35" i="1" l="1"/>
  <c r="H91" i="1"/>
  <c r="H37" i="1"/>
  <c r="H41" i="1" s="1"/>
  <c r="F39" i="1" s="1"/>
  <c r="F37" i="1"/>
  <c r="F41" i="1" l="1"/>
</calcChain>
</file>

<file path=xl/sharedStrings.xml><?xml version="1.0" encoding="utf-8"?>
<sst xmlns="http://schemas.openxmlformats.org/spreadsheetml/2006/main" count="110" uniqueCount="87">
  <si>
    <t>Total Income</t>
  </si>
  <si>
    <t>Total Expenditure</t>
  </si>
  <si>
    <t>INCOME AND EXPENDITURE ACCOUNT</t>
  </si>
  <si>
    <t>INCOME</t>
  </si>
  <si>
    <t>Sponsors and Donations</t>
  </si>
  <si>
    <t>EXPENDITURE</t>
  </si>
  <si>
    <t>Trophies and Prizes</t>
  </si>
  <si>
    <t>League &amp; Other Fees</t>
  </si>
  <si>
    <t>Refreshments</t>
  </si>
  <si>
    <t>Excess Income over Expenditure</t>
  </si>
  <si>
    <t>Represented by:</t>
  </si>
  <si>
    <t xml:space="preserve">                             </t>
  </si>
  <si>
    <t>Held in Cash Tin (cash/cheques)</t>
  </si>
  <si>
    <t>Y/E</t>
  </si>
  <si>
    <t>=============</t>
  </si>
  <si>
    <t xml:space="preserve"> ------------------------</t>
  </si>
  <si>
    <t>Balance c/f to next year</t>
  </si>
  <si>
    <t>Balance brought forward from previous year</t>
  </si>
  <si>
    <t xml:space="preserve">Green Expenses </t>
  </si>
  <si>
    <t>* see note 1 overleaf</t>
  </si>
  <si>
    <t xml:space="preserve">Sundry Expenses </t>
  </si>
  <si>
    <t>* see note 3 overleaf</t>
  </si>
  <si>
    <t>* see note 2 overleaf</t>
  </si>
  <si>
    <t>Sundry Expenses:</t>
  </si>
  <si>
    <t>Handbook</t>
  </si>
  <si>
    <t>Note 3</t>
  </si>
  <si>
    <t>League &amp; Other Fees:</t>
  </si>
  <si>
    <t>Total</t>
  </si>
  <si>
    <t>Wem registration</t>
  </si>
  <si>
    <t>Senior Citizens registration</t>
  </si>
  <si>
    <t>SCGBA registration</t>
  </si>
  <si>
    <t>SCGBA Affiliation Fee</t>
  </si>
  <si>
    <t>BCGBA Affiliation Fee</t>
  </si>
  <si>
    <t>Wem League Match Fees</t>
  </si>
  <si>
    <t>Tanners League Match Fees</t>
  </si>
  <si>
    <t>Note 2</t>
  </si>
  <si>
    <t>Note 1</t>
  </si>
  <si>
    <t>Green Expenses</t>
  </si>
  <si>
    <t>County Cup</t>
  </si>
  <si>
    <t>less uncleared cheques</t>
  </si>
  <si>
    <t>Fuel/Hire costs</t>
  </si>
  <si>
    <t>Total Spent</t>
  </si>
  <si>
    <t>Note 4</t>
  </si>
  <si>
    <t>Membership Fees:</t>
  </si>
  <si>
    <t>Total Membership Receipts</t>
  </si>
  <si>
    <t>Match Fees</t>
  </si>
  <si>
    <t>Raffles/Football Cards</t>
  </si>
  <si>
    <t xml:space="preserve">Membership Fees </t>
  </si>
  <si>
    <t>* see note 4 overleaf</t>
  </si>
  <si>
    <t>Insurance</t>
  </si>
  <si>
    <t>Certified correct on the basis of info supplied to me</t>
  </si>
  <si>
    <t xml:space="preserve">Green Lease </t>
  </si>
  <si>
    <t xml:space="preserve">Pavillion Hire  </t>
  </si>
  <si>
    <t xml:space="preserve">BHPC - Water </t>
  </si>
  <si>
    <t xml:space="preserve">BHPC - Electricity </t>
  </si>
  <si>
    <t>Osprey</t>
  </si>
  <si>
    <t>Stationery/Printing</t>
  </si>
  <si>
    <t>IMPORTANT NOTE re GREEN EXPENSES</t>
  </si>
  <si>
    <t>K Moult (BHPC pay £1500)</t>
  </si>
  <si>
    <t>Held in Bank Account</t>
  </si>
  <si>
    <t>Presentation Evening(s)</t>
  </si>
  <si>
    <t>Football Cards</t>
  </si>
  <si>
    <t>Measures/mats</t>
  </si>
  <si>
    <t>Green Fees</t>
  </si>
  <si>
    <t>Prize Money</t>
  </si>
  <si>
    <t>Senior Members  (24)</t>
  </si>
  <si>
    <t>Compost</t>
  </si>
  <si>
    <t>WD40</t>
  </si>
  <si>
    <t>SCGBA Fine.</t>
  </si>
  <si>
    <t>Other income:     PC refund of extra board replacement costs</t>
  </si>
  <si>
    <t>Family Members (1 full, 7 senior)</t>
  </si>
  <si>
    <t xml:space="preserve">Full Members (16 - 1 part)) </t>
  </si>
  <si>
    <t>Mower/Spiker Service/repair</t>
  </si>
  <si>
    <t>Weedkiller/path cleaner/gravel</t>
  </si>
  <si>
    <t>Green expenses mostly relate to 2017.  The invoice for these was not paid until Jan 2018.  The invoice</t>
  </si>
  <si>
    <t>for 2018 was not received from the P.C. in time for these accounts.  As a result, the year end balance</t>
  </si>
  <si>
    <r>
      <t xml:space="preserve">PLEASE NOTE - </t>
    </r>
    <r>
      <rPr>
        <sz val="10"/>
        <rFont val="Arial"/>
        <family val="2"/>
      </rPr>
      <t>Wem Match Fees are for 2017 &amp; 2018</t>
    </r>
  </si>
  <si>
    <t>Junior Members (1), Life Members (3)</t>
  </si>
  <si>
    <t>Cupboard shelving</t>
  </si>
  <si>
    <t>New water boiler</t>
  </si>
  <si>
    <t>Donation/Gifts</t>
  </si>
  <si>
    <t>Honours Board</t>
  </si>
  <si>
    <t>New calipers</t>
  </si>
  <si>
    <t>Equipment (strimmer, barrow, gr.gun)</t>
  </si>
  <si>
    <t>Board replacement costs</t>
  </si>
  <si>
    <t>Paint, screws, wood etc</t>
  </si>
  <si>
    <t>is overstated by around £2500, the estimate of the amount due for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</si>
</sst>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/>
    <xf numFmtId="44" fontId="4" fillId="0" borderId="0" xfId="1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44" fontId="0" fillId="0" borderId="0" xfId="1" applyFont="1"/>
    <xf numFmtId="0" fontId="2" fillId="0" borderId="0" xfId="0" applyFont="1"/>
    <xf numFmtId="44" fontId="2" fillId="0" borderId="0" xfId="1" applyFont="1"/>
    <xf numFmtId="0" fontId="5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5" fontId="0" fillId="0" borderId="0" xfId="0" applyNumberFormat="1"/>
    <xf numFmtId="15" fontId="3" fillId="0" borderId="0" xfId="0" applyNumberFormat="1" applyFont="1" applyAlignment="1">
      <alignment horizontal="center"/>
    </xf>
    <xf numFmtId="44" fontId="3" fillId="0" borderId="0" xfId="0" applyNumberFormat="1" applyFont="1"/>
    <xf numFmtId="0" fontId="4" fillId="0" borderId="0" xfId="0" applyFont="1" applyAlignment="1">
      <alignment horizontal="left"/>
    </xf>
    <xf numFmtId="44" fontId="5" fillId="0" borderId="0" xfId="1" applyFont="1"/>
    <xf numFmtId="44" fontId="5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/>
    <xf numFmtId="0" fontId="10" fillId="0" borderId="0" xfId="0" quotePrefix="1" applyFont="1" applyAlignment="1">
      <alignment horizontal="right"/>
    </xf>
    <xf numFmtId="44" fontId="9" fillId="0" borderId="0" xfId="1" applyFont="1"/>
    <xf numFmtId="44" fontId="10" fillId="0" borderId="0" xfId="1" applyFont="1"/>
    <xf numFmtId="44" fontId="9" fillId="0" borderId="0" xfId="0" applyNumberFormat="1" applyFont="1"/>
    <xf numFmtId="44" fontId="10" fillId="0" borderId="0" xfId="1" quotePrefix="1" applyFont="1" applyAlignment="1">
      <alignment horizontal="right"/>
    </xf>
    <xf numFmtId="44" fontId="8" fillId="0" borderId="0" xfId="1" applyFont="1"/>
    <xf numFmtId="0" fontId="11" fillId="0" borderId="0" xfId="0" applyFont="1"/>
    <xf numFmtId="44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2" fontId="4" fillId="0" borderId="0" xfId="0" applyNumberFormat="1" applyFont="1"/>
    <xf numFmtId="2" fontId="4" fillId="0" borderId="0" xfId="1" applyNumberFormat="1" applyFont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4"/>
  <sheetViews>
    <sheetView tabSelected="1" workbookViewId="0">
      <selection activeCell="A3" sqref="A3"/>
    </sheetView>
  </sheetViews>
  <sheetFormatPr defaultRowHeight="12.75" x14ac:dyDescent="0.2"/>
  <cols>
    <col min="3" max="3" width="11.85546875" customWidth="1"/>
    <col min="4" max="4" width="10" bestFit="1" customWidth="1"/>
    <col min="5" max="5" width="11.140625" customWidth="1"/>
    <col min="6" max="6" width="15" customWidth="1"/>
    <col min="7" max="7" width="4.28515625" customWidth="1"/>
    <col min="8" max="8" width="15" style="37" customWidth="1"/>
    <col min="9" max="9" width="1" customWidth="1"/>
    <col min="11" max="11" width="10.28515625" bestFit="1" customWidth="1"/>
  </cols>
  <sheetData>
    <row r="1" spans="1:12" x14ac:dyDescent="0.2">
      <c r="A1" s="12" t="s">
        <v>2</v>
      </c>
      <c r="F1" s="1" t="s">
        <v>13</v>
      </c>
      <c r="G1" s="1"/>
      <c r="H1" s="26" t="s">
        <v>13</v>
      </c>
    </row>
    <row r="2" spans="1:12" ht="11.45" customHeight="1" x14ac:dyDescent="0.2">
      <c r="A2" s="2"/>
      <c r="B2" s="3"/>
      <c r="C2" s="3"/>
      <c r="D2" s="3"/>
      <c r="E2" s="3"/>
      <c r="F2" s="18">
        <v>43434</v>
      </c>
      <c r="G2" s="4"/>
      <c r="H2" s="27">
        <v>43069</v>
      </c>
      <c r="I2" s="3"/>
    </row>
    <row r="3" spans="1:12" ht="11.45" customHeight="1" x14ac:dyDescent="0.2">
      <c r="A3" s="3"/>
      <c r="B3" s="3"/>
      <c r="C3" s="3"/>
      <c r="D3" s="3"/>
      <c r="E3" s="3"/>
      <c r="F3" s="4"/>
      <c r="G3" s="5"/>
      <c r="H3" s="28"/>
      <c r="I3" s="3"/>
    </row>
    <row r="4" spans="1:12" ht="11.45" customHeight="1" x14ac:dyDescent="0.2">
      <c r="A4" s="3"/>
      <c r="B4" s="3"/>
      <c r="C4" s="3"/>
      <c r="D4" s="3"/>
      <c r="E4" s="3"/>
      <c r="F4" s="4"/>
      <c r="G4" s="5"/>
      <c r="H4" s="28"/>
      <c r="I4" s="3"/>
    </row>
    <row r="5" spans="1:12" ht="11.45" customHeight="1" x14ac:dyDescent="0.2">
      <c r="A5" s="2" t="s">
        <v>3</v>
      </c>
      <c r="B5" s="3"/>
      <c r="C5" s="3"/>
      <c r="D5" s="3"/>
      <c r="E5" s="3"/>
      <c r="F5" s="3"/>
      <c r="G5" s="3"/>
      <c r="H5" s="29"/>
      <c r="I5" s="3"/>
      <c r="L5" s="17"/>
    </row>
    <row r="6" spans="1:12" ht="11.45" customHeight="1" x14ac:dyDescent="0.2">
      <c r="A6" s="3"/>
      <c r="B6" s="3"/>
      <c r="C6" s="3"/>
      <c r="D6" s="3"/>
      <c r="E6" s="3"/>
      <c r="F6" s="3"/>
      <c r="G6" s="3"/>
      <c r="H6" s="29"/>
      <c r="I6" s="6"/>
    </row>
    <row r="7" spans="1:12" ht="11.45" customHeight="1" x14ac:dyDescent="0.2">
      <c r="A7" s="3" t="s">
        <v>47</v>
      </c>
      <c r="B7" s="3"/>
      <c r="C7" s="3"/>
      <c r="D7" s="3" t="s">
        <v>19</v>
      </c>
      <c r="E7" s="3"/>
      <c r="F7" s="6">
        <v>1275</v>
      </c>
      <c r="G7" s="6"/>
      <c r="H7" s="33">
        <f>560+600+122.5</f>
        <v>1282.5</v>
      </c>
      <c r="I7" s="3"/>
    </row>
    <row r="8" spans="1:12" ht="11.45" customHeight="1" x14ac:dyDescent="0.2">
      <c r="A8" s="3" t="s">
        <v>45</v>
      </c>
      <c r="B8" s="3"/>
      <c r="C8" s="3"/>
      <c r="D8" s="3"/>
      <c r="E8" s="3"/>
      <c r="F8" s="6">
        <v>1553</v>
      </c>
      <c r="G8" s="6"/>
      <c r="H8" s="33">
        <v>1481</v>
      </c>
      <c r="I8" s="3"/>
    </row>
    <row r="9" spans="1:12" ht="11.45" customHeight="1" x14ac:dyDescent="0.2">
      <c r="A9" s="3" t="s">
        <v>46</v>
      </c>
      <c r="B9" s="3"/>
      <c r="C9" s="3"/>
      <c r="D9" s="3"/>
      <c r="E9" s="3"/>
      <c r="F9" s="6">
        <v>30</v>
      </c>
      <c r="G9" s="6"/>
      <c r="H9" s="33">
        <v>204</v>
      </c>
      <c r="I9" s="3"/>
    </row>
    <row r="10" spans="1:12" ht="11.45" customHeight="1" x14ac:dyDescent="0.2">
      <c r="A10" s="3" t="s">
        <v>8</v>
      </c>
      <c r="B10" s="3"/>
      <c r="C10" s="3"/>
      <c r="D10" s="3"/>
      <c r="E10" s="3"/>
      <c r="F10" s="6">
        <v>721.78</v>
      </c>
      <c r="G10" s="3"/>
      <c r="H10" s="33">
        <v>519.54</v>
      </c>
      <c r="I10" s="3"/>
    </row>
    <row r="11" spans="1:12" ht="11.45" customHeight="1" x14ac:dyDescent="0.2">
      <c r="A11" s="3" t="s">
        <v>4</v>
      </c>
      <c r="B11" s="3"/>
      <c r="C11" s="3"/>
      <c r="D11" s="3"/>
      <c r="E11" s="3"/>
      <c r="F11" s="6">
        <v>129</v>
      </c>
      <c r="G11" s="6"/>
      <c r="H11" s="33">
        <v>100</v>
      </c>
      <c r="I11" s="3"/>
    </row>
    <row r="12" spans="1:12" ht="11.45" customHeight="1" x14ac:dyDescent="0.2">
      <c r="A12" s="3" t="s">
        <v>63</v>
      </c>
      <c r="B12" s="3"/>
      <c r="C12" s="3"/>
      <c r="D12" s="3"/>
      <c r="E12" s="3"/>
      <c r="F12" s="6">
        <v>98</v>
      </c>
      <c r="G12" s="6"/>
      <c r="H12" s="33">
        <v>86</v>
      </c>
      <c r="I12" s="3"/>
    </row>
    <row r="13" spans="1:12" ht="11.45" customHeight="1" x14ac:dyDescent="0.2">
      <c r="A13" s="3" t="s">
        <v>64</v>
      </c>
      <c r="B13" s="3"/>
      <c r="C13" s="3"/>
      <c r="D13" s="3"/>
      <c r="E13" s="3"/>
      <c r="F13" s="6">
        <v>115</v>
      </c>
      <c r="G13" s="6"/>
      <c r="H13" s="33">
        <v>165</v>
      </c>
      <c r="I13" s="3"/>
    </row>
    <row r="14" spans="1:12" ht="11.45" customHeight="1" x14ac:dyDescent="0.2">
      <c r="A14" s="3" t="s">
        <v>69</v>
      </c>
      <c r="B14" s="3"/>
      <c r="C14" s="3"/>
      <c r="D14" s="3"/>
      <c r="E14" s="3"/>
      <c r="F14" s="6">
        <v>121.15</v>
      </c>
      <c r="G14" s="6"/>
      <c r="H14" s="33"/>
      <c r="I14" s="3"/>
    </row>
    <row r="15" spans="1:12" ht="11.45" customHeight="1" x14ac:dyDescent="0.2">
      <c r="A15" s="3"/>
      <c r="B15" s="3"/>
      <c r="C15" s="3"/>
      <c r="D15" s="3"/>
      <c r="E15" s="3"/>
      <c r="F15" s="41"/>
      <c r="G15" s="6"/>
      <c r="H15" s="33"/>
      <c r="I15" s="3"/>
    </row>
    <row r="16" spans="1:12" ht="11.45" customHeight="1" x14ac:dyDescent="0.2">
      <c r="A16" s="3"/>
      <c r="B16" s="3"/>
      <c r="C16" s="3"/>
      <c r="D16" s="3"/>
      <c r="E16" s="3"/>
      <c r="F16" s="6"/>
      <c r="G16" s="6"/>
      <c r="H16" s="33"/>
      <c r="I16" s="3"/>
    </row>
    <row r="17" spans="1:9" ht="11.45" customHeight="1" x14ac:dyDescent="0.2">
      <c r="A17" s="3"/>
      <c r="B17" s="3"/>
      <c r="C17" s="3"/>
      <c r="D17" s="3"/>
      <c r="E17" s="3"/>
      <c r="F17" s="9" t="s">
        <v>15</v>
      </c>
      <c r="G17" s="10"/>
      <c r="H17" s="31" t="s">
        <v>15</v>
      </c>
      <c r="I17" s="3"/>
    </row>
    <row r="18" spans="1:9" ht="11.45" customHeight="1" x14ac:dyDescent="0.2">
      <c r="B18" s="2" t="s">
        <v>0</v>
      </c>
      <c r="C18" s="3"/>
      <c r="D18" s="3"/>
      <c r="E18" s="3"/>
      <c r="F18" s="32">
        <f>SUM(F7:F17)</f>
        <v>4042.93</v>
      </c>
      <c r="G18" s="6"/>
      <c r="H18" s="32">
        <f>SUM(H7:H17)</f>
        <v>3838.04</v>
      </c>
      <c r="I18" s="3"/>
    </row>
    <row r="19" spans="1:9" ht="11.45" customHeight="1" x14ac:dyDescent="0.2">
      <c r="A19" s="3"/>
      <c r="B19" s="3"/>
      <c r="C19" s="3"/>
      <c r="D19" s="3"/>
      <c r="E19" s="3"/>
      <c r="F19" s="3"/>
      <c r="G19" s="3"/>
      <c r="H19" s="29"/>
      <c r="I19" s="3"/>
    </row>
    <row r="20" spans="1:9" ht="11.45" customHeight="1" x14ac:dyDescent="0.2">
      <c r="A20" s="3"/>
      <c r="B20" s="3"/>
      <c r="C20" s="3"/>
      <c r="D20" s="3"/>
      <c r="E20" s="3"/>
      <c r="F20" s="3"/>
      <c r="G20" s="3"/>
      <c r="H20" s="29"/>
      <c r="I20" s="3"/>
    </row>
    <row r="21" spans="1:9" ht="11.45" customHeight="1" x14ac:dyDescent="0.2">
      <c r="A21" s="3"/>
      <c r="B21" s="3"/>
      <c r="C21" s="3"/>
      <c r="D21" s="3"/>
      <c r="E21" s="3"/>
      <c r="F21" s="3"/>
      <c r="G21" s="3"/>
      <c r="H21" s="29"/>
      <c r="I21" s="3"/>
    </row>
    <row r="22" spans="1:9" ht="11.45" customHeight="1" x14ac:dyDescent="0.2">
      <c r="A22" s="2" t="s">
        <v>5</v>
      </c>
      <c r="B22" s="3"/>
      <c r="C22" s="3"/>
      <c r="D22" s="3"/>
      <c r="E22" s="3"/>
      <c r="F22" s="3"/>
      <c r="G22" s="3"/>
      <c r="H22" s="29"/>
      <c r="I22" s="3"/>
    </row>
    <row r="23" spans="1:9" ht="11.45" customHeight="1" x14ac:dyDescent="0.2">
      <c r="A23" s="3"/>
      <c r="B23" s="3"/>
      <c r="C23" s="3"/>
      <c r="D23" s="3"/>
      <c r="E23" s="3"/>
      <c r="F23" s="6"/>
      <c r="G23" s="3"/>
      <c r="H23" s="33"/>
      <c r="I23" s="3"/>
    </row>
    <row r="24" spans="1:9" ht="11.45" customHeight="1" x14ac:dyDescent="0.2">
      <c r="A24" s="3" t="s">
        <v>18</v>
      </c>
      <c r="B24" s="3"/>
      <c r="C24" s="3"/>
      <c r="D24" s="3" t="s">
        <v>22</v>
      </c>
      <c r="E24" s="3"/>
      <c r="F24" s="6">
        <f>3267.05-F25-F26</f>
        <v>2943.05</v>
      </c>
      <c r="G24" s="6"/>
      <c r="H24" s="33">
        <v>2323.94</v>
      </c>
      <c r="I24" s="3"/>
    </row>
    <row r="25" spans="1:9" ht="11.45" customHeight="1" x14ac:dyDescent="0.2">
      <c r="A25" s="3" t="s">
        <v>51</v>
      </c>
      <c r="B25" s="3"/>
      <c r="C25" s="3"/>
      <c r="D25" s="3"/>
      <c r="E25" s="3"/>
      <c r="F25" s="6">
        <v>12</v>
      </c>
      <c r="G25" s="6"/>
      <c r="H25" s="33">
        <v>12</v>
      </c>
      <c r="I25" s="3"/>
    </row>
    <row r="26" spans="1:9" ht="11.45" customHeight="1" x14ac:dyDescent="0.2">
      <c r="A26" s="3" t="s">
        <v>52</v>
      </c>
      <c r="B26" s="3"/>
      <c r="C26" s="3"/>
      <c r="D26" s="3"/>
      <c r="E26" s="3"/>
      <c r="F26" s="6">
        <v>312</v>
      </c>
      <c r="G26" s="6"/>
      <c r="H26" s="33">
        <v>287.8</v>
      </c>
      <c r="I26" s="3"/>
    </row>
    <row r="27" spans="1:9" ht="11.45" customHeight="1" x14ac:dyDescent="0.2">
      <c r="A27" s="3" t="s">
        <v>6</v>
      </c>
      <c r="B27" s="3"/>
      <c r="C27" s="3"/>
      <c r="D27" s="3"/>
      <c r="E27" s="3"/>
      <c r="F27" s="6">
        <v>87.53</v>
      </c>
      <c r="G27" s="6"/>
      <c r="H27" s="33">
        <v>56.5</v>
      </c>
      <c r="I27" s="3"/>
    </row>
    <row r="28" spans="1:9" ht="11.45" customHeight="1" x14ac:dyDescent="0.2">
      <c r="A28" s="3" t="s">
        <v>7</v>
      </c>
      <c r="B28" s="3"/>
      <c r="C28" s="3"/>
      <c r="D28" s="3" t="s">
        <v>21</v>
      </c>
      <c r="E28" s="3"/>
      <c r="F28" s="6">
        <v>775.88</v>
      </c>
      <c r="G28" s="6"/>
      <c r="H28" s="33">
        <v>607.01</v>
      </c>
      <c r="I28" s="3"/>
    </row>
    <row r="29" spans="1:9" ht="11.45" customHeight="1" x14ac:dyDescent="0.2">
      <c r="A29" s="3" t="s">
        <v>8</v>
      </c>
      <c r="B29" s="3"/>
      <c r="C29" s="3"/>
      <c r="D29" s="3"/>
      <c r="E29" s="3"/>
      <c r="F29" s="6">
        <v>299.67</v>
      </c>
      <c r="G29" s="6"/>
      <c r="H29" s="33">
        <v>329.03</v>
      </c>
      <c r="I29" s="3"/>
    </row>
    <row r="30" spans="1:9" ht="11.45" customHeight="1" x14ac:dyDescent="0.2">
      <c r="A30" s="3" t="s">
        <v>60</v>
      </c>
      <c r="B30" s="3"/>
      <c r="C30" s="3"/>
      <c r="D30" s="3"/>
      <c r="E30" s="3"/>
      <c r="F30" s="6"/>
      <c r="G30" s="6"/>
      <c r="H30" s="33">
        <v>145</v>
      </c>
      <c r="I30" s="3"/>
    </row>
    <row r="31" spans="1:9" ht="11.45" customHeight="1" x14ac:dyDescent="0.2">
      <c r="A31" s="3" t="s">
        <v>61</v>
      </c>
      <c r="B31" s="3"/>
      <c r="C31" s="3"/>
      <c r="D31" s="3"/>
      <c r="E31" s="3"/>
      <c r="F31" s="6">
        <v>4.95</v>
      </c>
      <c r="G31" s="6"/>
      <c r="H31" s="33"/>
      <c r="I31" s="3"/>
    </row>
    <row r="32" spans="1:9" ht="11.45" customHeight="1" x14ac:dyDescent="0.2">
      <c r="A32" s="3" t="s">
        <v>20</v>
      </c>
      <c r="B32" s="3"/>
      <c r="C32" s="3"/>
      <c r="D32" s="3" t="s">
        <v>48</v>
      </c>
      <c r="E32" s="3"/>
      <c r="F32" s="6">
        <f>275.02-F27-F31</f>
        <v>182.54</v>
      </c>
      <c r="G32" s="6"/>
      <c r="H32" s="33">
        <f>9.99+5.76+3.36+2.5+5+10</f>
        <v>36.61</v>
      </c>
      <c r="I32" s="3"/>
    </row>
    <row r="33" spans="1:9" ht="11.45" customHeight="1" x14ac:dyDescent="0.2">
      <c r="A33" s="3" t="s">
        <v>11</v>
      </c>
      <c r="B33" s="3"/>
      <c r="D33" s="3"/>
      <c r="E33" s="3"/>
      <c r="F33" s="6"/>
      <c r="G33" s="6"/>
      <c r="H33" s="33"/>
      <c r="I33" s="3"/>
    </row>
    <row r="34" spans="1:9" ht="11.45" customHeight="1" x14ac:dyDescent="0.2">
      <c r="A34" s="3"/>
      <c r="B34" s="3"/>
      <c r="C34" s="3"/>
      <c r="D34" s="3"/>
      <c r="E34" s="3"/>
      <c r="F34" s="9" t="s">
        <v>15</v>
      </c>
      <c r="G34" s="3"/>
      <c r="H34" s="31" t="s">
        <v>15</v>
      </c>
      <c r="I34" s="3"/>
    </row>
    <row r="35" spans="1:9" ht="11.45" customHeight="1" x14ac:dyDescent="0.2">
      <c r="B35" s="2" t="s">
        <v>1</v>
      </c>
      <c r="C35" s="3"/>
      <c r="D35" s="3"/>
      <c r="E35" s="3"/>
      <c r="F35" s="32">
        <f>SUM(F24:F32)</f>
        <v>4617.62</v>
      </c>
      <c r="G35" s="6"/>
      <c r="H35" s="32">
        <f>SUM(H24:H32)</f>
        <v>3797.89</v>
      </c>
      <c r="I35" s="3"/>
    </row>
    <row r="36" spans="1:9" ht="11.45" customHeight="1" x14ac:dyDescent="0.2">
      <c r="A36" s="3"/>
      <c r="B36" s="3"/>
      <c r="C36" s="3"/>
      <c r="D36" s="3"/>
      <c r="E36" s="3"/>
      <c r="F36" s="9" t="s">
        <v>15</v>
      </c>
      <c r="G36" s="3"/>
      <c r="H36" s="31" t="s">
        <v>15</v>
      </c>
      <c r="I36" s="3"/>
    </row>
    <row r="37" spans="1:9" ht="11.45" customHeight="1" x14ac:dyDescent="0.2">
      <c r="A37" s="3" t="s">
        <v>9</v>
      </c>
      <c r="B37" s="3"/>
      <c r="C37" s="3"/>
      <c r="D37" s="3"/>
      <c r="E37" s="3"/>
      <c r="F37" s="7">
        <f>F18-F35</f>
        <v>-574.69000000000005</v>
      </c>
      <c r="G37" s="6"/>
      <c r="H37" s="32">
        <f>H18-H35</f>
        <v>40.150000000000091</v>
      </c>
      <c r="I37" s="3"/>
    </row>
    <row r="38" spans="1:9" ht="11.45" customHeight="1" x14ac:dyDescent="0.2">
      <c r="A38" s="3"/>
      <c r="B38" s="3"/>
      <c r="C38" s="3"/>
      <c r="D38" s="3"/>
      <c r="E38" s="3"/>
      <c r="F38" s="6"/>
      <c r="G38" s="6"/>
      <c r="H38" s="33"/>
      <c r="I38" s="3"/>
    </row>
    <row r="39" spans="1:9" ht="11.45" customHeight="1" x14ac:dyDescent="0.2">
      <c r="A39" s="3" t="s">
        <v>17</v>
      </c>
      <c r="B39" s="3"/>
      <c r="C39" s="3"/>
      <c r="D39" s="3"/>
      <c r="E39" s="3"/>
      <c r="F39" s="19">
        <f>H41</f>
        <v>4369.4500000000007</v>
      </c>
      <c r="G39" s="6"/>
      <c r="H39" s="34">
        <v>4329.3</v>
      </c>
      <c r="I39" s="3"/>
    </row>
    <row r="40" spans="1:9" ht="11.45" customHeight="1" x14ac:dyDescent="0.2">
      <c r="A40" s="3"/>
      <c r="B40" s="3"/>
      <c r="C40" s="3"/>
      <c r="D40" s="3"/>
      <c r="E40" s="3"/>
      <c r="F40" s="9" t="s">
        <v>15</v>
      </c>
      <c r="G40" s="3"/>
      <c r="H40" s="31" t="s">
        <v>15</v>
      </c>
      <c r="I40" s="3"/>
    </row>
    <row r="41" spans="1:9" ht="11.45" customHeight="1" x14ac:dyDescent="0.2">
      <c r="B41" s="2" t="s">
        <v>16</v>
      </c>
      <c r="C41" s="3"/>
      <c r="D41" s="3"/>
      <c r="E41" s="3"/>
      <c r="F41" s="7">
        <f>F37+F39</f>
        <v>3794.7600000000007</v>
      </c>
      <c r="G41" s="6"/>
      <c r="H41" s="32">
        <f>H37+H39</f>
        <v>4369.4500000000007</v>
      </c>
      <c r="I41" s="3"/>
    </row>
    <row r="42" spans="1:9" ht="11.45" customHeight="1" x14ac:dyDescent="0.2">
      <c r="A42" s="3"/>
      <c r="B42" s="3"/>
      <c r="C42" s="3"/>
      <c r="D42" s="3"/>
      <c r="E42" s="3"/>
      <c r="F42" s="8" t="s">
        <v>14</v>
      </c>
      <c r="G42" s="6"/>
      <c r="H42" s="35" t="s">
        <v>14</v>
      </c>
      <c r="I42" s="3"/>
    </row>
    <row r="43" spans="1:9" ht="11.45" customHeight="1" x14ac:dyDescent="0.2">
      <c r="A43" s="3"/>
      <c r="B43" s="3"/>
      <c r="C43" s="3"/>
      <c r="D43" s="3"/>
      <c r="E43" s="3"/>
      <c r="F43" s="3"/>
      <c r="G43" s="6"/>
      <c r="H43" s="29"/>
      <c r="I43" s="3"/>
    </row>
    <row r="44" spans="1:9" ht="11.45" customHeight="1" x14ac:dyDescent="0.2">
      <c r="A44" s="2" t="s">
        <v>10</v>
      </c>
      <c r="B44" s="3"/>
      <c r="C44" s="3"/>
      <c r="D44" s="3"/>
      <c r="E44" s="3"/>
      <c r="F44" s="3"/>
      <c r="G44" s="6"/>
      <c r="H44" s="29"/>
      <c r="I44" s="3"/>
    </row>
    <row r="45" spans="1:9" ht="11.45" customHeight="1" x14ac:dyDescent="0.2">
      <c r="A45" s="3"/>
      <c r="B45" s="3"/>
      <c r="C45" s="3"/>
      <c r="D45" s="3"/>
      <c r="E45" s="3"/>
      <c r="F45" s="6"/>
      <c r="G45" s="6"/>
      <c r="H45" s="33"/>
      <c r="I45" s="3"/>
    </row>
    <row r="46" spans="1:9" ht="11.45" customHeight="1" x14ac:dyDescent="0.2">
      <c r="A46" s="3" t="s">
        <v>59</v>
      </c>
      <c r="B46" s="3"/>
      <c r="C46" s="3"/>
      <c r="D46" s="3"/>
      <c r="E46" s="3"/>
      <c r="F46" s="3">
        <v>3705.66</v>
      </c>
      <c r="G46" s="7"/>
      <c r="H46" s="29">
        <v>4422.41</v>
      </c>
      <c r="I46" s="3"/>
    </row>
    <row r="47" spans="1:9" ht="11.45" customHeight="1" x14ac:dyDescent="0.2">
      <c r="A47" s="3" t="s">
        <v>12</v>
      </c>
      <c r="B47" s="3"/>
      <c r="C47" s="3"/>
      <c r="D47" s="3"/>
      <c r="E47" s="3"/>
      <c r="F47" s="40">
        <v>89.1</v>
      </c>
      <c r="G47" s="7"/>
      <c r="H47" s="29">
        <v>64.58</v>
      </c>
      <c r="I47" s="3"/>
    </row>
    <row r="48" spans="1:9" ht="11.45" customHeight="1" x14ac:dyDescent="0.2">
      <c r="A48" s="3"/>
      <c r="B48" s="3"/>
      <c r="C48" s="3"/>
      <c r="D48" s="3"/>
      <c r="E48" s="3"/>
      <c r="F48" s="8" t="s">
        <v>15</v>
      </c>
      <c r="G48" s="7"/>
      <c r="H48" s="35" t="s">
        <v>15</v>
      </c>
      <c r="I48" s="3"/>
    </row>
    <row r="49" spans="1:9" ht="11.45" customHeight="1" x14ac:dyDescent="0.2">
      <c r="A49" s="3"/>
      <c r="B49" s="3"/>
      <c r="C49" s="3"/>
      <c r="D49" s="3"/>
      <c r="E49" s="3"/>
      <c r="F49" s="7">
        <f>SUM(F46:F47)</f>
        <v>3794.7599999999998</v>
      </c>
      <c r="G49" s="7"/>
      <c r="H49" s="32">
        <f>SUM(H46:H47)</f>
        <v>4486.99</v>
      </c>
      <c r="I49" s="3"/>
    </row>
    <row r="50" spans="1:9" ht="11.45" customHeight="1" x14ac:dyDescent="0.2">
      <c r="A50" s="3" t="s">
        <v>39</v>
      </c>
      <c r="B50" s="3"/>
      <c r="C50" s="3"/>
      <c r="D50" s="3"/>
      <c r="E50" s="3"/>
      <c r="F50" s="6"/>
      <c r="G50" s="7"/>
      <c r="H50" s="33">
        <v>117.54</v>
      </c>
      <c r="I50" s="3"/>
    </row>
    <row r="51" spans="1:9" ht="11.45" customHeight="1" x14ac:dyDescent="0.2">
      <c r="A51" s="3"/>
      <c r="B51" s="3"/>
      <c r="C51" s="3"/>
      <c r="D51" s="3"/>
      <c r="E51" s="3"/>
      <c r="F51" s="9" t="s">
        <v>15</v>
      </c>
      <c r="G51" s="3"/>
      <c r="H51" s="31" t="s">
        <v>15</v>
      </c>
      <c r="I51" s="3"/>
    </row>
    <row r="52" spans="1:9" ht="11.45" customHeight="1" x14ac:dyDescent="0.2">
      <c r="A52" s="3"/>
      <c r="B52" s="3"/>
      <c r="C52" s="3"/>
      <c r="D52" s="3"/>
      <c r="E52" s="3"/>
      <c r="F52" s="7">
        <f>F46+F47-F50</f>
        <v>3794.7599999999998</v>
      </c>
      <c r="G52" s="6"/>
      <c r="H52" s="32">
        <f>H46+H47-H50</f>
        <v>4369.45</v>
      </c>
      <c r="I52" s="3"/>
    </row>
    <row r="53" spans="1:9" ht="11.45" customHeight="1" x14ac:dyDescent="0.2">
      <c r="A53" s="3"/>
      <c r="B53" s="3"/>
      <c r="C53" s="3"/>
      <c r="D53" s="3"/>
      <c r="E53" s="3"/>
      <c r="F53" s="8" t="s">
        <v>14</v>
      </c>
      <c r="G53" s="6"/>
      <c r="H53" s="35" t="s">
        <v>14</v>
      </c>
      <c r="I53" s="3"/>
    </row>
    <row r="54" spans="1:9" ht="11.45" customHeight="1" x14ac:dyDescent="0.2">
      <c r="F54" s="3"/>
      <c r="G54" s="3"/>
      <c r="H54" s="29"/>
      <c r="I54" s="3"/>
    </row>
    <row r="55" spans="1:9" ht="11.45" customHeight="1" x14ac:dyDescent="0.2">
      <c r="D55" s="20" t="s">
        <v>50</v>
      </c>
      <c r="G55" s="3"/>
      <c r="I55" s="3"/>
    </row>
    <row r="56" spans="1:9" ht="11.45" customHeight="1" x14ac:dyDescent="0.2">
      <c r="G56" s="3"/>
      <c r="I56" s="3"/>
    </row>
    <row r="57" spans="1:9" ht="11.45" customHeight="1" x14ac:dyDescent="0.2">
      <c r="G57" s="3"/>
      <c r="I57" s="3"/>
    </row>
    <row r="58" spans="1:9" ht="11.45" customHeight="1" x14ac:dyDescent="0.2">
      <c r="G58" s="3"/>
      <c r="I58" s="3"/>
    </row>
    <row r="59" spans="1:9" ht="11.45" customHeight="1" x14ac:dyDescent="0.2">
      <c r="G59" s="3"/>
      <c r="I59" s="3"/>
    </row>
    <row r="60" spans="1:9" ht="11.45" customHeight="1" x14ac:dyDescent="0.2">
      <c r="G60" s="3"/>
      <c r="I60" s="3"/>
    </row>
    <row r="61" spans="1:9" ht="11.45" customHeight="1" x14ac:dyDescent="0.2">
      <c r="G61" s="3"/>
      <c r="I61" s="3"/>
    </row>
    <row r="62" spans="1:9" ht="11.45" customHeight="1" x14ac:dyDescent="0.2">
      <c r="F62" s="3"/>
      <c r="H62" s="29"/>
      <c r="I62" s="3"/>
    </row>
    <row r="63" spans="1:9" ht="11.45" customHeight="1" x14ac:dyDescent="0.2">
      <c r="F63" s="3"/>
      <c r="H63" s="29"/>
      <c r="I63" s="3"/>
    </row>
    <row r="64" spans="1:9" ht="11.45" customHeight="1" x14ac:dyDescent="0.2">
      <c r="A64" s="14" t="s">
        <v>36</v>
      </c>
      <c r="B64" s="14" t="s">
        <v>43</v>
      </c>
      <c r="F64" s="1" t="s">
        <v>13</v>
      </c>
      <c r="G64" s="1"/>
      <c r="H64" s="26" t="s">
        <v>13</v>
      </c>
      <c r="I64" s="3"/>
    </row>
    <row r="65" spans="1:8" ht="11.45" customHeight="1" x14ac:dyDescent="0.2">
      <c r="F65" s="18">
        <v>43434</v>
      </c>
      <c r="G65" s="4"/>
      <c r="H65" s="27">
        <v>43069</v>
      </c>
    </row>
    <row r="66" spans="1:8" ht="7.5" customHeight="1" x14ac:dyDescent="0.2"/>
    <row r="67" spans="1:8" ht="11.45" customHeight="1" x14ac:dyDescent="0.2">
      <c r="C67" s="14" t="s">
        <v>71</v>
      </c>
      <c r="F67" s="6">
        <v>555</v>
      </c>
      <c r="G67" s="3"/>
      <c r="H67" s="33">
        <v>560</v>
      </c>
    </row>
    <row r="68" spans="1:8" ht="11.45" customHeight="1" x14ac:dyDescent="0.2">
      <c r="C68" s="14" t="s">
        <v>65</v>
      </c>
      <c r="F68" s="6">
        <v>600</v>
      </c>
      <c r="G68" s="3"/>
      <c r="H68" s="33">
        <v>600</v>
      </c>
    </row>
    <row r="69" spans="1:8" ht="11.45" customHeight="1" x14ac:dyDescent="0.2">
      <c r="C69" s="14" t="s">
        <v>70</v>
      </c>
      <c r="F69" s="6">
        <v>120</v>
      </c>
      <c r="G69" s="3"/>
      <c r="H69" s="33">
        <v>122.5</v>
      </c>
    </row>
    <row r="70" spans="1:8" ht="11.45" customHeight="1" x14ac:dyDescent="0.2">
      <c r="C70" s="14" t="s">
        <v>77</v>
      </c>
      <c r="F70" s="11"/>
      <c r="H70" s="30"/>
    </row>
    <row r="71" spans="1:8" ht="11.45" customHeight="1" x14ac:dyDescent="0.2">
      <c r="F71" s="11"/>
      <c r="H71" s="30"/>
    </row>
    <row r="72" spans="1:8" ht="11.45" customHeight="1" x14ac:dyDescent="0.2">
      <c r="C72" s="12" t="s">
        <v>44</v>
      </c>
      <c r="D72" s="12"/>
      <c r="E72" s="12"/>
      <c r="F72" s="13">
        <f>SUM(F67:F71)</f>
        <v>1275</v>
      </c>
      <c r="H72" s="36">
        <f>SUM(H67:H71)</f>
        <v>1282.5</v>
      </c>
    </row>
    <row r="73" spans="1:8" ht="11.45" customHeight="1" x14ac:dyDescent="0.2">
      <c r="G73" s="3"/>
    </row>
    <row r="74" spans="1:8" ht="11.45" customHeight="1" x14ac:dyDescent="0.2">
      <c r="A74" s="14" t="s">
        <v>35</v>
      </c>
      <c r="B74" t="s">
        <v>37</v>
      </c>
      <c r="F74" s="1" t="s">
        <v>13</v>
      </c>
      <c r="G74" s="1"/>
      <c r="H74" s="26" t="s">
        <v>13</v>
      </c>
    </row>
    <row r="75" spans="1:8" ht="11.45" customHeight="1" x14ac:dyDescent="0.2">
      <c r="A75" s="3"/>
      <c r="F75" s="18">
        <v>43434</v>
      </c>
      <c r="G75" s="4"/>
      <c r="H75" s="27">
        <v>43069</v>
      </c>
    </row>
    <row r="76" spans="1:8" ht="7.5" customHeight="1" x14ac:dyDescent="0.2">
      <c r="A76" s="3"/>
      <c r="F76" s="4"/>
      <c r="G76" s="5"/>
      <c r="H76" s="28"/>
    </row>
    <row r="77" spans="1:8" ht="11.45" customHeight="1" x14ac:dyDescent="0.2">
      <c r="C77" s="14" t="s">
        <v>72</v>
      </c>
      <c r="F77" s="6">
        <f>484+95+25+85</f>
        <v>689</v>
      </c>
      <c r="G77" s="3"/>
      <c r="H77" s="33">
        <v>105</v>
      </c>
    </row>
    <row r="78" spans="1:8" ht="11.45" customHeight="1" x14ac:dyDescent="0.2">
      <c r="C78" s="14" t="s">
        <v>40</v>
      </c>
      <c r="F78" s="6">
        <f>12.33+13.33+14.8+14</f>
        <v>54.46</v>
      </c>
      <c r="G78" s="3"/>
      <c r="H78" s="33">
        <f>13.99+10.35+11+13.61+5+33.43</f>
        <v>87.38</v>
      </c>
    </row>
    <row r="79" spans="1:8" ht="11.45" customHeight="1" x14ac:dyDescent="0.2">
      <c r="C79" s="14" t="s">
        <v>67</v>
      </c>
      <c r="F79" s="6"/>
      <c r="G79" s="3"/>
      <c r="H79" s="33">
        <v>22.99</v>
      </c>
    </row>
    <row r="80" spans="1:8" ht="11.45" customHeight="1" x14ac:dyDescent="0.2">
      <c r="C80" s="14" t="s">
        <v>53</v>
      </c>
      <c r="F80" s="6">
        <v>548.85</v>
      </c>
      <c r="G80" s="3"/>
      <c r="H80" s="33">
        <v>448.87</v>
      </c>
    </row>
    <row r="81" spans="1:8" ht="11.45" customHeight="1" x14ac:dyDescent="0.2">
      <c r="C81" s="14" t="s">
        <v>54</v>
      </c>
      <c r="F81" s="6">
        <v>246.33</v>
      </c>
      <c r="G81" s="3"/>
      <c r="H81" s="33">
        <v>287.25</v>
      </c>
    </row>
    <row r="82" spans="1:8" ht="11.45" customHeight="1" x14ac:dyDescent="0.2">
      <c r="C82" s="14" t="s">
        <v>58</v>
      </c>
      <c r="F82" s="6">
        <v>690</v>
      </c>
      <c r="G82" s="3"/>
      <c r="H82" s="33">
        <v>815</v>
      </c>
    </row>
    <row r="83" spans="1:8" ht="11.45" customHeight="1" x14ac:dyDescent="0.2">
      <c r="C83" s="14" t="s">
        <v>55</v>
      </c>
      <c r="F83" s="6">
        <v>248</v>
      </c>
      <c r="G83" s="3"/>
      <c r="H83" s="33">
        <v>215</v>
      </c>
    </row>
    <row r="84" spans="1:8" ht="11.45" customHeight="1" x14ac:dyDescent="0.2">
      <c r="C84" s="14" t="s">
        <v>83</v>
      </c>
      <c r="F84" s="6">
        <f>44.99+156.92+15.98</f>
        <v>217.89</v>
      </c>
      <c r="G84" s="3"/>
      <c r="H84" s="33">
        <v>63</v>
      </c>
    </row>
    <row r="85" spans="1:8" ht="11.45" customHeight="1" x14ac:dyDescent="0.2">
      <c r="C85" s="14" t="s">
        <v>66</v>
      </c>
      <c r="F85" s="6"/>
      <c r="G85" s="3"/>
      <c r="H85" s="33">
        <v>16</v>
      </c>
    </row>
    <row r="86" spans="1:8" ht="11.45" customHeight="1" x14ac:dyDescent="0.2">
      <c r="C86" s="14" t="s">
        <v>73</v>
      </c>
      <c r="F86" s="6">
        <f>19.98+34.16+7.31</f>
        <v>61.45</v>
      </c>
      <c r="G86" s="3"/>
      <c r="H86" s="33">
        <f>5.2+4.75</f>
        <v>9.9499999999999993</v>
      </c>
    </row>
    <row r="87" spans="1:8" ht="11.45" customHeight="1" x14ac:dyDescent="0.2">
      <c r="C87" s="14" t="s">
        <v>62</v>
      </c>
      <c r="F87" s="6"/>
      <c r="G87" s="3"/>
      <c r="H87" s="33">
        <v>14.5</v>
      </c>
    </row>
    <row r="88" spans="1:8" ht="11.45" customHeight="1" x14ac:dyDescent="0.2">
      <c r="C88" s="14" t="s">
        <v>85</v>
      </c>
      <c r="F88" s="6">
        <f>96.04+22-52.12</f>
        <v>65.920000000000016</v>
      </c>
      <c r="G88" s="3"/>
      <c r="H88" s="33">
        <v>239</v>
      </c>
    </row>
    <row r="89" spans="1:8" ht="11.45" customHeight="1" x14ac:dyDescent="0.2">
      <c r="C89" s="14" t="s">
        <v>84</v>
      </c>
      <c r="F89" s="6">
        <v>121.15</v>
      </c>
      <c r="G89" s="3"/>
      <c r="H89" s="33"/>
    </row>
    <row r="90" spans="1:8" ht="11.45" customHeight="1" x14ac:dyDescent="0.2">
      <c r="C90" s="14"/>
      <c r="F90" s="6"/>
      <c r="G90" s="3"/>
      <c r="H90" s="33"/>
    </row>
    <row r="91" spans="1:8" ht="11.45" customHeight="1" x14ac:dyDescent="0.2">
      <c r="C91" s="12" t="s">
        <v>41</v>
      </c>
      <c r="D91" s="12"/>
      <c r="E91" s="12"/>
      <c r="F91" s="19">
        <f>SUM(F77:F90)</f>
        <v>2943.0499999999997</v>
      </c>
      <c r="G91" s="3"/>
      <c r="H91" s="34">
        <f>SUM(H77:H90)</f>
        <v>2323.9399999999996</v>
      </c>
    </row>
    <row r="92" spans="1:8" ht="11.45" customHeight="1" x14ac:dyDescent="0.2"/>
    <row r="93" spans="1:8" ht="18.75" customHeight="1" x14ac:dyDescent="0.25">
      <c r="A93" s="24" t="s">
        <v>57</v>
      </c>
    </row>
    <row r="94" spans="1:8" ht="6.75" customHeight="1" x14ac:dyDescent="0.25">
      <c r="A94" s="23"/>
    </row>
    <row r="95" spans="1:8" ht="11.45" customHeight="1" x14ac:dyDescent="0.2">
      <c r="A95" s="25" t="s">
        <v>74</v>
      </c>
    </row>
    <row r="96" spans="1:8" ht="11.45" customHeight="1" x14ac:dyDescent="0.2">
      <c r="A96" s="25" t="s">
        <v>75</v>
      </c>
    </row>
    <row r="97" spans="1:8" ht="11.45" customHeight="1" x14ac:dyDescent="0.2">
      <c r="A97" s="42" t="s">
        <v>86</v>
      </c>
    </row>
    <row r="98" spans="1:8" ht="11.45" customHeight="1" x14ac:dyDescent="0.2">
      <c r="F98" s="11"/>
      <c r="H98" s="30"/>
    </row>
    <row r="99" spans="1:8" ht="11.45" customHeight="1" x14ac:dyDescent="0.2">
      <c r="A99" s="14" t="s">
        <v>25</v>
      </c>
      <c r="B99" t="s">
        <v>26</v>
      </c>
      <c r="F99" s="1" t="s">
        <v>13</v>
      </c>
      <c r="G99" s="1"/>
      <c r="H99" s="26" t="s">
        <v>13</v>
      </c>
    </row>
    <row r="100" spans="1:8" ht="11.45" customHeight="1" x14ac:dyDescent="0.2">
      <c r="F100" s="18">
        <v>43434</v>
      </c>
      <c r="G100" s="4"/>
      <c r="H100" s="27">
        <v>43069</v>
      </c>
    </row>
    <row r="101" spans="1:8" ht="8.25" customHeight="1" x14ac:dyDescent="0.2"/>
    <row r="102" spans="1:8" ht="11.45" customHeight="1" x14ac:dyDescent="0.2">
      <c r="C102" t="s">
        <v>28</v>
      </c>
      <c r="F102" s="6">
        <v>30</v>
      </c>
      <c r="G102" s="3"/>
      <c r="H102" s="33">
        <v>30</v>
      </c>
    </row>
    <row r="103" spans="1:8" ht="11.45" customHeight="1" x14ac:dyDescent="0.2">
      <c r="C103" t="s">
        <v>29</v>
      </c>
      <c r="F103" s="6">
        <v>50</v>
      </c>
      <c r="G103" s="3"/>
      <c r="H103" s="33">
        <v>50</v>
      </c>
    </row>
    <row r="104" spans="1:8" ht="11.45" customHeight="1" x14ac:dyDescent="0.2">
      <c r="C104" t="s">
        <v>30</v>
      </c>
      <c r="F104" s="6">
        <v>98</v>
      </c>
      <c r="G104" s="3"/>
      <c r="H104" s="33">
        <v>106</v>
      </c>
    </row>
    <row r="105" spans="1:8" ht="11.45" customHeight="1" x14ac:dyDescent="0.2">
      <c r="C105" t="s">
        <v>31</v>
      </c>
      <c r="F105" s="6">
        <v>5</v>
      </c>
      <c r="G105" s="3"/>
      <c r="H105" s="33">
        <v>5</v>
      </c>
    </row>
    <row r="106" spans="1:8" ht="11.45" customHeight="1" x14ac:dyDescent="0.2">
      <c r="C106" t="s">
        <v>32</v>
      </c>
      <c r="F106" s="6">
        <v>25</v>
      </c>
      <c r="G106" s="3"/>
      <c r="H106" s="33">
        <v>20</v>
      </c>
    </row>
    <row r="107" spans="1:8" ht="11.45" customHeight="1" x14ac:dyDescent="0.2">
      <c r="C107" t="s">
        <v>38</v>
      </c>
      <c r="F107" s="6"/>
      <c r="G107" s="3"/>
      <c r="H107" s="33">
        <v>20</v>
      </c>
    </row>
    <row r="108" spans="1:8" ht="11.45" customHeight="1" x14ac:dyDescent="0.2">
      <c r="C108" s="14" t="s">
        <v>49</v>
      </c>
      <c r="F108" s="6">
        <v>88.88</v>
      </c>
      <c r="G108" s="3"/>
      <c r="H108" s="33">
        <v>90.41</v>
      </c>
    </row>
    <row r="109" spans="1:8" ht="11.45" customHeight="1" x14ac:dyDescent="0.2">
      <c r="C109" t="s">
        <v>33</v>
      </c>
      <c r="F109" s="6">
        <f>121+122</f>
        <v>243</v>
      </c>
      <c r="G109" s="3"/>
      <c r="H109" s="33"/>
    </row>
    <row r="110" spans="1:8" ht="11.45" customHeight="1" x14ac:dyDescent="0.2">
      <c r="C110" t="s">
        <v>34</v>
      </c>
      <c r="F110" s="6">
        <v>236</v>
      </c>
      <c r="G110" s="3"/>
      <c r="H110" s="33">
        <v>285.60000000000002</v>
      </c>
    </row>
    <row r="111" spans="1:8" ht="11.45" customHeight="1" x14ac:dyDescent="0.2">
      <c r="F111" s="6"/>
      <c r="G111" s="3"/>
      <c r="H111" s="33"/>
    </row>
    <row r="112" spans="1:8" ht="11.45" customHeight="1" x14ac:dyDescent="0.2">
      <c r="C112" s="12" t="s">
        <v>27</v>
      </c>
      <c r="F112" s="7">
        <f>SUM(F102:F111)</f>
        <v>775.88</v>
      </c>
      <c r="G112" s="3"/>
      <c r="H112" s="32">
        <f>SUM(H102:H111)</f>
        <v>607.01</v>
      </c>
    </row>
    <row r="113" spans="1:8" ht="11.45" customHeight="1" x14ac:dyDescent="0.2">
      <c r="F113" s="6"/>
      <c r="G113" s="3"/>
      <c r="H113" s="33"/>
    </row>
    <row r="114" spans="1:8" ht="11.45" customHeight="1" x14ac:dyDescent="0.2">
      <c r="A114" s="12" t="s">
        <v>76</v>
      </c>
      <c r="F114" s="6"/>
      <c r="G114" s="3"/>
      <c r="H114" s="33"/>
    </row>
    <row r="115" spans="1:8" ht="11.45" customHeight="1" x14ac:dyDescent="0.2">
      <c r="F115" s="6"/>
      <c r="G115" s="3"/>
      <c r="H115" s="33"/>
    </row>
    <row r="116" spans="1:8" ht="11.45" customHeight="1" x14ac:dyDescent="0.2">
      <c r="A116" s="14" t="s">
        <v>42</v>
      </c>
      <c r="B116" t="s">
        <v>23</v>
      </c>
      <c r="F116" s="3"/>
      <c r="G116" s="3"/>
      <c r="H116" s="29"/>
    </row>
    <row r="117" spans="1:8" ht="8.25" customHeight="1" x14ac:dyDescent="0.2">
      <c r="F117" s="6"/>
      <c r="G117" s="3"/>
      <c r="H117" s="33"/>
    </row>
    <row r="118" spans="1:8" ht="11.45" customHeight="1" x14ac:dyDescent="0.2">
      <c r="C118" s="14" t="s">
        <v>78</v>
      </c>
      <c r="F118" s="6">
        <v>52.12</v>
      </c>
      <c r="G118" s="3"/>
      <c r="H118" s="33"/>
    </row>
    <row r="119" spans="1:8" ht="11.45" customHeight="1" x14ac:dyDescent="0.2">
      <c r="C119" t="s">
        <v>24</v>
      </c>
      <c r="F119" s="6">
        <v>2.5</v>
      </c>
      <c r="G119" s="3"/>
      <c r="H119" s="33">
        <v>2.5</v>
      </c>
    </row>
    <row r="120" spans="1:8" ht="11.45" customHeight="1" x14ac:dyDescent="0.2">
      <c r="C120" s="14" t="s">
        <v>56</v>
      </c>
      <c r="F120" s="6">
        <v>14</v>
      </c>
      <c r="G120" s="3"/>
      <c r="H120" s="33">
        <f>9.99+5.76+3.36</f>
        <v>19.11</v>
      </c>
    </row>
    <row r="121" spans="1:8" ht="11.45" customHeight="1" x14ac:dyDescent="0.2">
      <c r="C121" s="14" t="s">
        <v>79</v>
      </c>
      <c r="F121" s="6">
        <v>43.99</v>
      </c>
      <c r="G121" s="3"/>
      <c r="H121" s="33"/>
    </row>
    <row r="122" spans="1:8" ht="11.45" customHeight="1" x14ac:dyDescent="0.2">
      <c r="C122" s="14" t="s">
        <v>68</v>
      </c>
      <c r="F122" s="6"/>
      <c r="G122" s="3"/>
      <c r="H122" s="33">
        <v>5</v>
      </c>
    </row>
    <row r="123" spans="1:8" ht="11.45" customHeight="1" x14ac:dyDescent="0.2">
      <c r="C123" s="14" t="s">
        <v>80</v>
      </c>
      <c r="F123" s="6">
        <v>35</v>
      </c>
      <c r="G123" s="3"/>
      <c r="H123" s="33">
        <v>10</v>
      </c>
    </row>
    <row r="124" spans="1:8" ht="11.45" customHeight="1" x14ac:dyDescent="0.2">
      <c r="C124" s="14" t="s">
        <v>81</v>
      </c>
      <c r="F124" s="6">
        <v>25</v>
      </c>
      <c r="G124" s="3"/>
      <c r="H124" s="33"/>
    </row>
    <row r="125" spans="1:8" ht="11.45" customHeight="1" x14ac:dyDescent="0.2">
      <c r="C125" s="14" t="s">
        <v>82</v>
      </c>
      <c r="F125" s="6">
        <v>9.93</v>
      </c>
      <c r="G125" s="3"/>
      <c r="H125" s="33"/>
    </row>
    <row r="126" spans="1:8" ht="11.45" customHeight="1" x14ac:dyDescent="0.2">
      <c r="F126" s="6"/>
      <c r="G126" s="3"/>
      <c r="H126" s="33"/>
    </row>
    <row r="127" spans="1:8" ht="11.45" customHeight="1" x14ac:dyDescent="0.2">
      <c r="C127" s="12" t="s">
        <v>27</v>
      </c>
      <c r="F127" s="7">
        <f>SUM(F118:F126)</f>
        <v>182.54000000000002</v>
      </c>
      <c r="G127" s="3"/>
      <c r="H127" s="32">
        <f>SUM(H118:H126)</f>
        <v>36.61</v>
      </c>
    </row>
    <row r="128" spans="1:8" ht="11.45" customHeight="1" x14ac:dyDescent="0.2">
      <c r="D128" s="11"/>
    </row>
    <row r="129" spans="1:8" ht="11.45" customHeight="1" x14ac:dyDescent="0.2"/>
    <row r="130" spans="1:8" ht="13.5" customHeight="1" x14ac:dyDescent="0.2"/>
    <row r="131" spans="1:8" ht="11.45" customHeight="1" x14ac:dyDescent="0.2"/>
    <row r="132" spans="1:8" ht="11.45" customHeight="1" x14ac:dyDescent="0.2"/>
    <row r="133" spans="1:8" ht="11.45" customHeight="1" x14ac:dyDescent="0.2"/>
    <row r="134" spans="1:8" ht="11.45" customHeight="1" x14ac:dyDescent="0.2"/>
    <row r="135" spans="1:8" ht="11.45" customHeight="1" x14ac:dyDescent="0.2"/>
    <row r="136" spans="1:8" ht="11.45" customHeight="1" x14ac:dyDescent="0.2"/>
    <row r="137" spans="1:8" ht="11.45" customHeight="1" x14ac:dyDescent="0.2"/>
    <row r="138" spans="1:8" ht="11.45" customHeight="1" x14ac:dyDescent="0.2"/>
    <row r="139" spans="1:8" ht="11.45" customHeight="1" x14ac:dyDescent="0.2"/>
    <row r="140" spans="1:8" ht="11.45" customHeight="1" x14ac:dyDescent="0.2">
      <c r="C140" s="14"/>
      <c r="F140" s="11"/>
      <c r="H140" s="30"/>
    </row>
    <row r="141" spans="1:8" ht="11.45" customHeight="1" x14ac:dyDescent="0.2"/>
    <row r="142" spans="1:8" ht="11.45" customHeight="1" x14ac:dyDescent="0.2">
      <c r="A142" s="14"/>
      <c r="B142" s="14"/>
      <c r="C142" s="14"/>
      <c r="D142" s="14"/>
      <c r="E142" s="14"/>
      <c r="F142" s="14"/>
    </row>
    <row r="143" spans="1:8" ht="11.45" customHeight="1" x14ac:dyDescent="0.2">
      <c r="A143" s="14"/>
      <c r="B143" s="14"/>
      <c r="C143" s="14"/>
      <c r="D143" s="14"/>
      <c r="E143" s="21"/>
      <c r="F143" s="14"/>
    </row>
    <row r="144" spans="1:8" ht="11.45" customHeight="1" x14ac:dyDescent="0.2">
      <c r="A144" s="14"/>
      <c r="B144" s="14"/>
      <c r="C144" s="14"/>
      <c r="D144" s="14"/>
      <c r="E144" s="21"/>
      <c r="F144" s="21"/>
      <c r="H144" s="30"/>
    </row>
    <row r="145" spans="1:8" ht="11.45" customHeight="1" x14ac:dyDescent="0.2">
      <c r="A145" s="14"/>
      <c r="B145" s="14"/>
      <c r="C145" s="14"/>
      <c r="D145" s="14"/>
      <c r="E145" s="21"/>
      <c r="F145" s="21"/>
      <c r="H145" s="30"/>
    </row>
    <row r="146" spans="1:8" ht="11.45" customHeight="1" x14ac:dyDescent="0.2">
      <c r="A146" s="14"/>
      <c r="B146" s="14"/>
      <c r="C146" s="14"/>
      <c r="D146" s="14"/>
      <c r="E146" s="21"/>
      <c r="F146" s="21"/>
      <c r="H146" s="30"/>
    </row>
    <row r="147" spans="1:8" ht="11.45" customHeight="1" x14ac:dyDescent="0.2">
      <c r="A147" s="14"/>
      <c r="B147" s="14"/>
      <c r="C147" s="14"/>
      <c r="D147" s="14"/>
      <c r="E147" s="21"/>
      <c r="F147" s="14"/>
      <c r="G147" s="16"/>
    </row>
    <row r="148" spans="1:8" ht="11.45" customHeight="1" x14ac:dyDescent="0.2">
      <c r="A148" s="14"/>
      <c r="B148" s="14"/>
      <c r="C148" s="14"/>
      <c r="D148" s="14"/>
      <c r="E148" s="21"/>
      <c r="F148" s="14"/>
      <c r="G148" s="16"/>
    </row>
    <row r="149" spans="1:8" ht="11.45" customHeight="1" x14ac:dyDescent="0.2">
      <c r="A149" s="14"/>
      <c r="B149" s="14"/>
      <c r="C149" s="14"/>
      <c r="D149" s="14"/>
      <c r="E149" s="14"/>
      <c r="F149" s="22"/>
      <c r="G149" s="16"/>
      <c r="H149" s="38"/>
    </row>
    <row r="150" spans="1:8" ht="11.45" customHeight="1" x14ac:dyDescent="0.2">
      <c r="A150" s="14"/>
      <c r="B150" s="14"/>
      <c r="C150" s="12"/>
      <c r="D150" s="14"/>
      <c r="E150" s="13"/>
      <c r="F150" s="13"/>
      <c r="G150" s="16"/>
      <c r="H150" s="36"/>
    </row>
    <row r="151" spans="1:8" ht="11.45" customHeight="1" x14ac:dyDescent="0.2">
      <c r="F151" s="16"/>
      <c r="G151" s="16"/>
      <c r="H151" s="38"/>
    </row>
    <row r="152" spans="1:8" ht="11.45" customHeight="1" x14ac:dyDescent="0.2">
      <c r="F152" s="16"/>
      <c r="G152" s="16"/>
      <c r="H152" s="38"/>
    </row>
    <row r="153" spans="1:8" ht="11.45" customHeight="1" x14ac:dyDescent="0.2">
      <c r="F153" s="16"/>
      <c r="G153" s="16"/>
      <c r="H153" s="38"/>
    </row>
    <row r="154" spans="1:8" ht="11.45" customHeight="1" x14ac:dyDescent="0.2">
      <c r="F154" s="16"/>
      <c r="G154" s="16"/>
      <c r="H154" s="38"/>
    </row>
    <row r="155" spans="1:8" ht="11.45" customHeight="1" x14ac:dyDescent="0.2">
      <c r="F155" s="16"/>
      <c r="G155" s="16"/>
      <c r="H155" s="38"/>
    </row>
    <row r="156" spans="1:8" ht="11.45" customHeight="1" x14ac:dyDescent="0.2">
      <c r="F156" s="16"/>
      <c r="G156" s="16"/>
      <c r="H156" s="38"/>
    </row>
    <row r="157" spans="1:8" ht="11.45" customHeight="1" x14ac:dyDescent="0.2">
      <c r="F157" s="16"/>
      <c r="G157" s="16"/>
      <c r="H157" s="38"/>
    </row>
    <row r="158" spans="1:8" ht="11.45" customHeight="1" x14ac:dyDescent="0.2">
      <c r="F158" s="16"/>
      <c r="G158" s="16"/>
      <c r="H158" s="38"/>
    </row>
    <row r="159" spans="1:8" ht="11.45" customHeight="1" x14ac:dyDescent="0.2">
      <c r="F159" s="15"/>
      <c r="G159" s="15"/>
      <c r="H159" s="39"/>
    </row>
    <row r="160" spans="1:8" ht="11.45" customHeight="1" x14ac:dyDescent="0.2">
      <c r="F160" s="15"/>
      <c r="G160" s="15"/>
      <c r="H160" s="39"/>
    </row>
    <row r="161" spans="6:8" ht="11.45" customHeight="1" x14ac:dyDescent="0.2">
      <c r="F161" s="15"/>
      <c r="G161" s="15"/>
      <c r="H161" s="39"/>
    </row>
    <row r="162" spans="6:8" ht="11.45" customHeight="1" x14ac:dyDescent="0.2">
      <c r="F162" s="15"/>
      <c r="G162" s="15"/>
      <c r="H162" s="39"/>
    </row>
    <row r="163" spans="6:8" ht="11.45" customHeight="1" x14ac:dyDescent="0.2">
      <c r="F163" s="15"/>
      <c r="G163" s="15"/>
      <c r="H163" s="39"/>
    </row>
    <row r="164" spans="6:8" ht="11.45" customHeight="1" x14ac:dyDescent="0.2">
      <c r="F164" s="15"/>
      <c r="G164" s="15"/>
      <c r="H164" s="39"/>
    </row>
    <row r="165" spans="6:8" ht="11.45" customHeight="1" x14ac:dyDescent="0.2">
      <c r="F165" s="15"/>
      <c r="G165" s="15"/>
      <c r="H165" s="39"/>
    </row>
    <row r="166" spans="6:8" ht="11.45" customHeight="1" x14ac:dyDescent="0.2">
      <c r="F166" s="15"/>
      <c r="G166" s="15"/>
      <c r="H166" s="39"/>
    </row>
    <row r="167" spans="6:8" ht="11.45" customHeight="1" x14ac:dyDescent="0.2">
      <c r="F167" s="15"/>
      <c r="G167" s="15"/>
      <c r="H167" s="39"/>
    </row>
    <row r="168" spans="6:8" ht="11.45" customHeight="1" x14ac:dyDescent="0.2">
      <c r="F168" s="15"/>
      <c r="G168" s="15"/>
      <c r="H168" s="39"/>
    </row>
    <row r="169" spans="6:8" ht="11.45" customHeight="1" x14ac:dyDescent="0.2">
      <c r="F169" s="15"/>
      <c r="G169" s="15"/>
      <c r="H169" s="39"/>
    </row>
    <row r="170" spans="6:8" ht="11.45" customHeight="1" x14ac:dyDescent="0.2">
      <c r="F170" s="15"/>
      <c r="G170" s="15"/>
      <c r="H170" s="39"/>
    </row>
    <row r="171" spans="6:8" ht="11.45" customHeight="1" x14ac:dyDescent="0.2">
      <c r="F171" s="15"/>
      <c r="G171" s="15"/>
      <c r="H171" s="39"/>
    </row>
    <row r="172" spans="6:8" ht="11.45" customHeight="1" x14ac:dyDescent="0.2">
      <c r="F172" s="15"/>
      <c r="G172" s="15"/>
      <c r="H172" s="39"/>
    </row>
    <row r="173" spans="6:8" ht="11.45" customHeight="1" x14ac:dyDescent="0.2">
      <c r="F173" s="15"/>
      <c r="G173" s="15"/>
      <c r="H173" s="39"/>
    </row>
    <row r="174" spans="6:8" ht="11.45" customHeight="1" x14ac:dyDescent="0.2">
      <c r="F174" s="15"/>
      <c r="G174" s="15"/>
      <c r="H174" s="39"/>
    </row>
    <row r="175" spans="6:8" ht="11.45" customHeight="1" x14ac:dyDescent="0.2">
      <c r="F175" s="15"/>
      <c r="G175" s="15"/>
      <c r="H175" s="39"/>
    </row>
    <row r="176" spans="6:8" ht="11.45" customHeight="1" x14ac:dyDescent="0.2">
      <c r="F176" s="15"/>
      <c r="G176" s="15"/>
      <c r="H176" s="39"/>
    </row>
    <row r="177" spans="6:8" ht="11.45" customHeight="1" x14ac:dyDescent="0.2">
      <c r="F177" s="15"/>
      <c r="G177" s="15"/>
      <c r="H177" s="39"/>
    </row>
    <row r="178" spans="6:8" ht="11.45" customHeight="1" x14ac:dyDescent="0.2">
      <c r="F178" s="15"/>
      <c r="G178" s="15"/>
      <c r="H178" s="39"/>
    </row>
    <row r="179" spans="6:8" ht="11.45" customHeight="1" x14ac:dyDescent="0.2">
      <c r="F179" s="15"/>
      <c r="G179" s="15"/>
      <c r="H179" s="39"/>
    </row>
    <row r="180" spans="6:8" ht="11.45" customHeight="1" x14ac:dyDescent="0.2">
      <c r="F180" s="15"/>
      <c r="G180" s="15"/>
      <c r="H180" s="39"/>
    </row>
    <row r="181" spans="6:8" ht="11.45" customHeight="1" x14ac:dyDescent="0.2">
      <c r="F181" s="15"/>
      <c r="G181" s="15"/>
      <c r="H181" s="39"/>
    </row>
    <row r="182" spans="6:8" ht="11.45" customHeight="1" x14ac:dyDescent="0.2">
      <c r="F182" s="15"/>
      <c r="G182" s="15"/>
      <c r="H182" s="39"/>
    </row>
    <row r="183" spans="6:8" ht="11.45" customHeight="1" x14ac:dyDescent="0.2">
      <c r="F183" s="15"/>
      <c r="G183" s="15"/>
      <c r="H183" s="39"/>
    </row>
    <row r="184" spans="6:8" ht="11.45" customHeight="1" x14ac:dyDescent="0.2">
      <c r="F184" s="15"/>
      <c r="G184" s="15"/>
      <c r="H184" s="39"/>
    </row>
    <row r="185" spans="6:8" ht="11.45" customHeight="1" x14ac:dyDescent="0.2">
      <c r="F185" s="15"/>
      <c r="G185" s="15"/>
      <c r="H185" s="39"/>
    </row>
    <row r="186" spans="6:8" ht="11.45" customHeight="1" x14ac:dyDescent="0.2">
      <c r="F186" s="15"/>
      <c r="G186" s="15"/>
      <c r="H186" s="39"/>
    </row>
    <row r="187" spans="6:8" ht="11.45" customHeight="1" x14ac:dyDescent="0.2">
      <c r="F187" s="15"/>
      <c r="G187" s="15"/>
      <c r="H187" s="39"/>
    </row>
    <row r="188" spans="6:8" ht="11.45" customHeight="1" x14ac:dyDescent="0.2">
      <c r="F188" s="15"/>
      <c r="G188" s="15"/>
      <c r="H188" s="39"/>
    </row>
    <row r="189" spans="6:8" ht="11.45" customHeight="1" x14ac:dyDescent="0.2">
      <c r="F189" s="15"/>
      <c r="G189" s="15"/>
      <c r="H189" s="39"/>
    </row>
    <row r="190" spans="6:8" ht="11.45" customHeight="1" x14ac:dyDescent="0.2">
      <c r="F190" s="15"/>
      <c r="G190" s="15"/>
      <c r="H190" s="39"/>
    </row>
    <row r="191" spans="6:8" ht="11.45" customHeight="1" x14ac:dyDescent="0.2">
      <c r="F191" s="15"/>
      <c r="G191" s="15"/>
      <c r="H191" s="39"/>
    </row>
    <row r="192" spans="6:8" ht="11.45" customHeight="1" x14ac:dyDescent="0.2">
      <c r="F192" s="15"/>
      <c r="G192" s="15"/>
      <c r="H192" s="39"/>
    </row>
    <row r="193" spans="6:8" ht="11.45" customHeight="1" x14ac:dyDescent="0.2">
      <c r="F193" s="15"/>
      <c r="G193" s="15"/>
      <c r="H193" s="39"/>
    </row>
    <row r="194" spans="6:8" ht="11.45" customHeight="1" x14ac:dyDescent="0.2">
      <c r="F194" s="15"/>
      <c r="G194" s="15"/>
      <c r="H194" s="39"/>
    </row>
    <row r="195" spans="6:8" ht="11.45" customHeight="1" x14ac:dyDescent="0.2">
      <c r="F195" s="15"/>
      <c r="G195" s="15"/>
      <c r="H195" s="39"/>
    </row>
    <row r="196" spans="6:8" ht="11.45" customHeight="1" x14ac:dyDescent="0.2">
      <c r="F196" s="15"/>
      <c r="G196" s="15"/>
      <c r="H196" s="39"/>
    </row>
    <row r="197" spans="6:8" ht="11.45" customHeight="1" x14ac:dyDescent="0.2">
      <c r="F197" s="15"/>
      <c r="G197" s="15"/>
      <c r="H197" s="39"/>
    </row>
    <row r="198" spans="6:8" ht="11.45" customHeight="1" x14ac:dyDescent="0.2">
      <c r="F198" s="15"/>
      <c r="G198" s="15"/>
      <c r="H198" s="39"/>
    </row>
    <row r="199" spans="6:8" ht="11.45" customHeight="1" x14ac:dyDescent="0.2">
      <c r="F199" s="15"/>
      <c r="G199" s="15"/>
      <c r="H199" s="39"/>
    </row>
    <row r="200" spans="6:8" ht="11.45" customHeight="1" x14ac:dyDescent="0.2">
      <c r="F200" s="15"/>
      <c r="G200" s="15"/>
      <c r="H200" s="39"/>
    </row>
    <row r="201" spans="6:8" ht="11.45" customHeight="1" x14ac:dyDescent="0.2">
      <c r="F201" s="15"/>
      <c r="G201" s="15"/>
      <c r="H201" s="39"/>
    </row>
    <row r="202" spans="6:8" ht="11.45" customHeight="1" x14ac:dyDescent="0.2">
      <c r="F202" s="15"/>
      <c r="G202" s="15"/>
      <c r="H202" s="39"/>
    </row>
    <row r="203" spans="6:8" ht="11.45" customHeight="1" x14ac:dyDescent="0.2">
      <c r="F203" s="15"/>
      <c r="G203" s="15"/>
      <c r="H203" s="39"/>
    </row>
    <row r="204" spans="6:8" ht="11.45" customHeight="1" x14ac:dyDescent="0.2">
      <c r="F204" s="15"/>
      <c r="G204" s="15"/>
      <c r="H204" s="39"/>
    </row>
    <row r="205" spans="6:8" ht="11.45" customHeight="1" x14ac:dyDescent="0.2">
      <c r="F205" s="15"/>
      <c r="G205" s="15"/>
      <c r="H205" s="39"/>
    </row>
    <row r="206" spans="6:8" ht="11.45" customHeight="1" x14ac:dyDescent="0.2">
      <c r="F206" s="15"/>
      <c r="G206" s="15"/>
      <c r="H206" s="39"/>
    </row>
    <row r="207" spans="6:8" ht="11.45" customHeight="1" x14ac:dyDescent="0.2">
      <c r="F207" s="15"/>
      <c r="G207" s="15"/>
      <c r="H207" s="39"/>
    </row>
    <row r="208" spans="6:8" ht="11.45" customHeight="1" x14ac:dyDescent="0.2">
      <c r="F208" s="15"/>
      <c r="G208" s="15"/>
      <c r="H208" s="39"/>
    </row>
    <row r="209" spans="6:8" ht="11.45" customHeight="1" x14ac:dyDescent="0.2">
      <c r="F209" s="15"/>
      <c r="G209" s="15"/>
      <c r="H209" s="39"/>
    </row>
    <row r="210" spans="6:8" ht="11.45" customHeight="1" x14ac:dyDescent="0.2">
      <c r="F210" s="15"/>
      <c r="G210" s="15"/>
      <c r="H210" s="39"/>
    </row>
    <row r="211" spans="6:8" ht="11.45" customHeight="1" x14ac:dyDescent="0.2">
      <c r="F211" s="15"/>
      <c r="G211" s="15"/>
      <c r="H211" s="39"/>
    </row>
    <row r="212" spans="6:8" ht="11.45" customHeight="1" x14ac:dyDescent="0.2">
      <c r="F212" s="15"/>
      <c r="G212" s="15"/>
      <c r="H212" s="39"/>
    </row>
    <row r="213" spans="6:8" ht="11.45" customHeight="1" x14ac:dyDescent="0.2">
      <c r="F213" s="15"/>
      <c r="G213" s="15"/>
      <c r="H213" s="39"/>
    </row>
    <row r="214" spans="6:8" ht="11.45" customHeight="1" x14ac:dyDescent="0.2">
      <c r="F214" s="15"/>
      <c r="G214" s="15"/>
      <c r="H214" s="39"/>
    </row>
    <row r="215" spans="6:8" ht="11.45" customHeight="1" x14ac:dyDescent="0.2">
      <c r="F215" s="15"/>
      <c r="G215" s="15"/>
      <c r="H215" s="39"/>
    </row>
    <row r="216" spans="6:8" ht="11.45" customHeight="1" x14ac:dyDescent="0.2">
      <c r="F216" s="15"/>
      <c r="G216" s="15"/>
      <c r="H216" s="39"/>
    </row>
    <row r="217" spans="6:8" ht="11.45" customHeight="1" x14ac:dyDescent="0.2">
      <c r="F217" s="15"/>
      <c r="G217" s="15"/>
      <c r="H217" s="39"/>
    </row>
    <row r="218" spans="6:8" ht="11.45" customHeight="1" x14ac:dyDescent="0.2">
      <c r="F218" s="15"/>
      <c r="G218" s="15"/>
      <c r="H218" s="39"/>
    </row>
    <row r="219" spans="6:8" ht="11.45" customHeight="1" x14ac:dyDescent="0.2">
      <c r="F219" s="15"/>
      <c r="G219" s="15"/>
      <c r="H219" s="39"/>
    </row>
    <row r="220" spans="6:8" ht="11.45" customHeight="1" x14ac:dyDescent="0.2">
      <c r="F220" s="15"/>
      <c r="G220" s="15"/>
      <c r="H220" s="39"/>
    </row>
    <row r="221" spans="6:8" ht="11.45" customHeight="1" x14ac:dyDescent="0.2">
      <c r="F221" s="15"/>
      <c r="G221" s="15"/>
      <c r="H221" s="39"/>
    </row>
    <row r="222" spans="6:8" ht="11.45" customHeight="1" x14ac:dyDescent="0.2">
      <c r="F222" s="15"/>
      <c r="G222" s="15"/>
      <c r="H222" s="39"/>
    </row>
    <row r="223" spans="6:8" ht="11.45" customHeight="1" x14ac:dyDescent="0.2">
      <c r="F223" s="15"/>
      <c r="G223" s="15"/>
      <c r="H223" s="39"/>
    </row>
    <row r="224" spans="6:8" ht="11.45" customHeight="1" x14ac:dyDescent="0.2">
      <c r="F224" s="15"/>
      <c r="G224" s="15"/>
      <c r="H224" s="39"/>
    </row>
    <row r="225" spans="6:8" ht="11.45" customHeight="1" x14ac:dyDescent="0.2">
      <c r="F225" s="15"/>
      <c r="G225" s="15"/>
      <c r="H225" s="39"/>
    </row>
    <row r="226" spans="6:8" ht="11.45" customHeight="1" x14ac:dyDescent="0.2">
      <c r="F226" s="15"/>
      <c r="G226" s="15"/>
      <c r="H226" s="39"/>
    </row>
    <row r="227" spans="6:8" ht="11.45" customHeight="1" x14ac:dyDescent="0.2">
      <c r="F227" s="15"/>
      <c r="G227" s="15"/>
      <c r="H227" s="39"/>
    </row>
    <row r="228" spans="6:8" ht="11.45" customHeight="1" x14ac:dyDescent="0.2">
      <c r="F228" s="15"/>
      <c r="G228" s="15"/>
      <c r="H228" s="39"/>
    </row>
    <row r="229" spans="6:8" ht="11.45" customHeight="1" x14ac:dyDescent="0.2">
      <c r="F229" s="15"/>
      <c r="G229" s="15"/>
      <c r="H229" s="39"/>
    </row>
    <row r="230" spans="6:8" ht="11.45" customHeight="1" x14ac:dyDescent="0.2">
      <c r="F230" s="15"/>
      <c r="G230" s="15"/>
      <c r="H230" s="39"/>
    </row>
    <row r="231" spans="6:8" ht="11.45" customHeight="1" x14ac:dyDescent="0.2">
      <c r="F231" s="15"/>
      <c r="G231" s="15"/>
      <c r="H231" s="39"/>
    </row>
    <row r="232" spans="6:8" ht="11.45" customHeight="1" x14ac:dyDescent="0.2">
      <c r="F232" s="15"/>
      <c r="G232" s="15"/>
      <c r="H232" s="39"/>
    </row>
    <row r="233" spans="6:8" ht="11.45" customHeight="1" x14ac:dyDescent="0.2">
      <c r="F233" s="15"/>
      <c r="G233" s="15"/>
      <c r="H233" s="39"/>
    </row>
    <row r="234" spans="6:8" ht="11.45" customHeight="1" x14ac:dyDescent="0.2">
      <c r="F234" s="15"/>
      <c r="G234" s="15"/>
      <c r="H234" s="39"/>
    </row>
    <row r="235" spans="6:8" ht="11.45" customHeight="1" x14ac:dyDescent="0.2">
      <c r="F235" s="15"/>
      <c r="G235" s="15"/>
      <c r="H235" s="39"/>
    </row>
    <row r="236" spans="6:8" ht="11.45" customHeight="1" x14ac:dyDescent="0.2">
      <c r="F236" s="15"/>
      <c r="G236" s="15"/>
      <c r="H236" s="39"/>
    </row>
    <row r="237" spans="6:8" ht="11.45" customHeight="1" x14ac:dyDescent="0.2">
      <c r="F237" s="15"/>
      <c r="G237" s="15"/>
      <c r="H237" s="39"/>
    </row>
    <row r="238" spans="6:8" ht="11.45" customHeight="1" x14ac:dyDescent="0.2">
      <c r="F238" s="15"/>
      <c r="G238" s="15"/>
      <c r="H238" s="39"/>
    </row>
    <row r="239" spans="6:8" ht="11.45" customHeight="1" x14ac:dyDescent="0.2">
      <c r="F239" s="15"/>
      <c r="G239" s="15"/>
      <c r="H239" s="39"/>
    </row>
    <row r="240" spans="6:8" ht="11.45" customHeight="1" x14ac:dyDescent="0.2">
      <c r="F240" s="15"/>
      <c r="G240" s="15"/>
      <c r="H240" s="39"/>
    </row>
    <row r="241" spans="6:8" ht="11.45" customHeight="1" x14ac:dyDescent="0.2">
      <c r="F241" s="15"/>
      <c r="G241" s="15"/>
      <c r="H241" s="39"/>
    </row>
    <row r="242" spans="6:8" ht="11.45" customHeight="1" x14ac:dyDescent="0.2">
      <c r="F242" s="15"/>
      <c r="G242" s="15"/>
      <c r="H242" s="39"/>
    </row>
    <row r="243" spans="6:8" ht="11.45" customHeight="1" x14ac:dyDescent="0.2">
      <c r="F243" s="15"/>
      <c r="G243" s="15"/>
      <c r="H243" s="39"/>
    </row>
    <row r="244" spans="6:8" ht="11.45" customHeight="1" x14ac:dyDescent="0.2">
      <c r="F244" s="15"/>
      <c r="G244" s="15"/>
      <c r="H244" s="39"/>
    </row>
    <row r="245" spans="6:8" ht="11.45" customHeight="1" x14ac:dyDescent="0.2">
      <c r="F245" s="15"/>
      <c r="G245" s="15"/>
      <c r="H245" s="39"/>
    </row>
    <row r="246" spans="6:8" ht="11.45" customHeight="1" x14ac:dyDescent="0.2">
      <c r="F246" s="15"/>
      <c r="G246" s="15"/>
      <c r="H246" s="39"/>
    </row>
    <row r="247" spans="6:8" ht="11.45" customHeight="1" x14ac:dyDescent="0.2">
      <c r="F247" s="15"/>
      <c r="G247" s="15"/>
      <c r="H247" s="39"/>
    </row>
    <row r="248" spans="6:8" ht="11.45" customHeight="1" x14ac:dyDescent="0.2">
      <c r="F248" s="15"/>
      <c r="G248" s="15"/>
      <c r="H248" s="39"/>
    </row>
    <row r="249" spans="6:8" ht="11.45" customHeight="1" x14ac:dyDescent="0.2">
      <c r="F249" s="15"/>
      <c r="G249" s="15"/>
      <c r="H249" s="39"/>
    </row>
    <row r="250" spans="6:8" ht="11.45" customHeight="1" x14ac:dyDescent="0.2">
      <c r="F250" s="15"/>
      <c r="G250" s="15"/>
      <c r="H250" s="39"/>
    </row>
    <row r="251" spans="6:8" ht="11.45" customHeight="1" x14ac:dyDescent="0.2">
      <c r="F251" s="15"/>
      <c r="G251" s="15"/>
      <c r="H251" s="39"/>
    </row>
    <row r="252" spans="6:8" ht="11.45" customHeight="1" x14ac:dyDescent="0.2">
      <c r="F252" s="15"/>
      <c r="G252" s="15"/>
      <c r="H252" s="39"/>
    </row>
    <row r="253" spans="6:8" ht="11.45" customHeight="1" x14ac:dyDescent="0.2">
      <c r="F253" s="15"/>
      <c r="G253" s="15"/>
      <c r="H253" s="39"/>
    </row>
    <row r="254" spans="6:8" ht="11.45" customHeight="1" x14ac:dyDescent="0.2">
      <c r="F254" s="15"/>
      <c r="G254" s="15"/>
      <c r="H254" s="39"/>
    </row>
    <row r="255" spans="6:8" ht="11.45" customHeight="1" x14ac:dyDescent="0.2">
      <c r="F255" s="15"/>
      <c r="G255" s="15"/>
      <c r="H255" s="39"/>
    </row>
    <row r="256" spans="6:8" ht="11.45" customHeight="1" x14ac:dyDescent="0.2">
      <c r="F256" s="15"/>
      <c r="G256" s="15"/>
      <c r="H256" s="39"/>
    </row>
    <row r="257" spans="6:8" ht="11.45" customHeight="1" x14ac:dyDescent="0.2">
      <c r="F257" s="15"/>
      <c r="G257" s="15"/>
      <c r="H257" s="39"/>
    </row>
    <row r="258" spans="6:8" ht="11.45" customHeight="1" x14ac:dyDescent="0.2">
      <c r="F258" s="15"/>
      <c r="G258" s="15"/>
      <c r="H258" s="39"/>
    </row>
    <row r="259" spans="6:8" ht="11.45" customHeight="1" x14ac:dyDescent="0.2">
      <c r="F259" s="15"/>
      <c r="G259" s="15"/>
      <c r="H259" s="39"/>
    </row>
    <row r="260" spans="6:8" ht="11.45" customHeight="1" x14ac:dyDescent="0.2">
      <c r="F260" s="15"/>
      <c r="G260" s="15"/>
      <c r="H260" s="39"/>
    </row>
    <row r="261" spans="6:8" ht="11.45" customHeight="1" x14ac:dyDescent="0.2">
      <c r="F261" s="15"/>
      <c r="G261" s="15"/>
      <c r="H261" s="39"/>
    </row>
    <row r="262" spans="6:8" ht="11.45" customHeight="1" x14ac:dyDescent="0.2">
      <c r="F262" s="15"/>
      <c r="G262" s="15"/>
      <c r="H262" s="39"/>
    </row>
    <row r="263" spans="6:8" ht="11.45" customHeight="1" x14ac:dyDescent="0.2">
      <c r="F263" s="15"/>
      <c r="G263" s="15"/>
      <c r="H263" s="39"/>
    </row>
    <row r="264" spans="6:8" ht="11.45" customHeight="1" x14ac:dyDescent="0.2">
      <c r="F264" s="15"/>
      <c r="G264" s="15"/>
      <c r="H264" s="39"/>
    </row>
    <row r="265" spans="6:8" ht="11.45" customHeight="1" x14ac:dyDescent="0.2"/>
    <row r="266" spans="6:8" ht="11.45" customHeight="1" x14ac:dyDescent="0.2"/>
    <row r="267" spans="6:8" ht="11.45" customHeight="1" x14ac:dyDescent="0.2"/>
    <row r="268" spans="6:8" ht="11.45" customHeight="1" x14ac:dyDescent="0.2"/>
    <row r="269" spans="6:8" ht="11.45" customHeight="1" x14ac:dyDescent="0.2"/>
    <row r="270" spans="6:8" ht="11.45" customHeight="1" x14ac:dyDescent="0.2"/>
    <row r="271" spans="6:8" ht="11.45" customHeight="1" x14ac:dyDescent="0.2"/>
    <row r="272" spans="6:8" ht="11.45" customHeight="1" x14ac:dyDescent="0.2"/>
    <row r="273" ht="11.45" customHeight="1" x14ac:dyDescent="0.2"/>
    <row r="274" ht="11.45" customHeight="1" x14ac:dyDescent="0.2"/>
    <row r="275" ht="11.45" customHeight="1" x14ac:dyDescent="0.2"/>
    <row r="276" ht="11.45" customHeight="1" x14ac:dyDescent="0.2"/>
    <row r="277" ht="11.45" customHeight="1" x14ac:dyDescent="0.2"/>
    <row r="278" ht="11.45" customHeight="1" x14ac:dyDescent="0.2"/>
    <row r="279" ht="11.45" customHeight="1" x14ac:dyDescent="0.2"/>
    <row r="280" ht="11.45" customHeight="1" x14ac:dyDescent="0.2"/>
    <row r="281" ht="11.45" customHeight="1" x14ac:dyDescent="0.2"/>
    <row r="282" ht="11.45" customHeight="1" x14ac:dyDescent="0.2"/>
    <row r="283" ht="11.45" customHeight="1" x14ac:dyDescent="0.2"/>
    <row r="284" ht="11.45" customHeight="1" x14ac:dyDescent="0.2"/>
    <row r="285" ht="11.45" customHeight="1" x14ac:dyDescent="0.2"/>
    <row r="286" ht="11.45" customHeight="1" x14ac:dyDescent="0.2"/>
    <row r="287" ht="11.45" customHeight="1" x14ac:dyDescent="0.2"/>
    <row r="288" ht="11.45" customHeight="1" x14ac:dyDescent="0.2"/>
    <row r="289" ht="11.45" customHeight="1" x14ac:dyDescent="0.2"/>
    <row r="290" ht="11.45" customHeight="1" x14ac:dyDescent="0.2"/>
    <row r="291" ht="11.45" customHeight="1" x14ac:dyDescent="0.2"/>
    <row r="292" ht="11.45" customHeight="1" x14ac:dyDescent="0.2"/>
    <row r="293" ht="11.45" customHeight="1" x14ac:dyDescent="0.2"/>
    <row r="294" ht="11.45" customHeight="1" x14ac:dyDescent="0.2"/>
    <row r="295" ht="11.45" customHeight="1" x14ac:dyDescent="0.2"/>
    <row r="296" ht="11.45" customHeight="1" x14ac:dyDescent="0.2"/>
    <row r="297" ht="11.45" customHeight="1" x14ac:dyDescent="0.2"/>
    <row r="298" ht="11.45" customHeight="1" x14ac:dyDescent="0.2"/>
    <row r="299" ht="11.45" customHeight="1" x14ac:dyDescent="0.2"/>
    <row r="300" ht="11.45" customHeight="1" x14ac:dyDescent="0.2"/>
    <row r="301" ht="11.45" customHeight="1" x14ac:dyDescent="0.2"/>
    <row r="302" ht="11.45" customHeight="1" x14ac:dyDescent="0.2"/>
    <row r="303" ht="11.45" customHeight="1" x14ac:dyDescent="0.2"/>
    <row r="304" ht="11.45" customHeight="1" x14ac:dyDescent="0.2"/>
    <row r="305" ht="11.45" customHeight="1" x14ac:dyDescent="0.2"/>
    <row r="306" ht="11.45" customHeight="1" x14ac:dyDescent="0.2"/>
    <row r="307" ht="11.45" customHeight="1" x14ac:dyDescent="0.2"/>
    <row r="308" ht="11.45" customHeight="1" x14ac:dyDescent="0.2"/>
    <row r="309" ht="11.45" customHeight="1" x14ac:dyDescent="0.2"/>
    <row r="310" ht="11.45" customHeight="1" x14ac:dyDescent="0.2"/>
    <row r="311" ht="11.45" customHeight="1" x14ac:dyDescent="0.2"/>
    <row r="312" ht="11.45" customHeight="1" x14ac:dyDescent="0.2"/>
    <row r="313" ht="11.45" customHeight="1" x14ac:dyDescent="0.2"/>
    <row r="314" ht="11.45" customHeight="1" x14ac:dyDescent="0.2"/>
  </sheetData>
  <phoneticPr fontId="0" type="noConversion"/>
  <pageMargins left="0.55118110236220474" right="0.55118110236220474" top="0.98425196850393704" bottom="0.59055118110236227" header="0.51181102362204722" footer="0.51181102362204722"/>
  <pageSetup paperSize="9" orientation="portrait" horizontalDpi="360" verticalDpi="360" r:id="rId1"/>
  <headerFooter alignWithMargins="0">
    <oddHeader>&amp;C&amp;"Arial,Bold"&amp;14BAYSTON HILL CROWN GREEN BOWLING CLUB</oddHeader>
    <oddFooter>&amp;L&amp;"Arial,Bold Italic"
Martin Cousins (Treasurer)&amp;C&amp;D&amp;R&amp;"Arial,Bold Italic"
Lee Corfield (Auditor)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Cousins</dc:creator>
  <cp:lastModifiedBy>Owner</cp:lastModifiedBy>
  <cp:lastPrinted>2018-12-30T15:19:21Z</cp:lastPrinted>
  <dcterms:created xsi:type="dcterms:W3CDTF">2000-04-22T08:30:22Z</dcterms:created>
  <dcterms:modified xsi:type="dcterms:W3CDTF">2019-01-06T11:52:59Z</dcterms:modified>
</cp:coreProperties>
</file>